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\OneDrive\Documents\Pascal\Syndicat\Darty\Grille DGO\"/>
    </mc:Choice>
  </mc:AlternateContent>
  <xr:revisionPtr revIDLastSave="0" documentId="8_{0E0CFEFE-CD76-4FE6-AB82-385CE102296A}" xr6:coauthVersionLast="47" xr6:coauthVersionMax="47" xr10:uidLastSave="{00000000-0000-0000-0000-000000000000}"/>
  <bookViews>
    <workbookView xWindow="-120" yWindow="-120" windowWidth="20640" windowHeight="11160" xr2:uid="{ED79433A-7B3A-400B-AED8-1A8B985B185E}"/>
  </bookViews>
  <sheets>
    <sheet name="Grilles" sheetId="1" r:id="rId1"/>
  </sheets>
  <definedNames>
    <definedName name="_xlnm._FilterDatabase" localSheetId="0">Grilles!$A$4:$I$35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1" i="1"/>
  <c r="K12" i="1"/>
  <c r="K14" i="1"/>
  <c r="K15" i="1"/>
  <c r="K16" i="1"/>
  <c r="K17" i="1"/>
  <c r="K19" i="1"/>
  <c r="K20" i="1"/>
  <c r="K22" i="1"/>
  <c r="K23" i="1"/>
  <c r="K24" i="1"/>
  <c r="K25" i="1"/>
  <c r="K27" i="1"/>
  <c r="K28" i="1"/>
  <c r="K30" i="1"/>
  <c r="K31" i="1"/>
  <c r="K32" i="1"/>
  <c r="K33" i="1"/>
  <c r="K35" i="1"/>
  <c r="L21" i="1"/>
  <c r="M12" i="1"/>
  <c r="N12" i="1" s="1"/>
  <c r="M28" i="1"/>
  <c r="N28" i="1" s="1"/>
  <c r="J6" i="1"/>
  <c r="M6" i="1" s="1"/>
  <c r="N6" i="1" s="1"/>
  <c r="J7" i="1"/>
  <c r="J8" i="1"/>
  <c r="L8" i="1" s="1"/>
  <c r="J9" i="1"/>
  <c r="L9" i="1" s="1"/>
  <c r="J10" i="1"/>
  <c r="M10" i="1" s="1"/>
  <c r="N10" i="1" s="1"/>
  <c r="J11" i="1"/>
  <c r="J12" i="1"/>
  <c r="L12" i="1" s="1"/>
  <c r="J13" i="1"/>
  <c r="K13" i="1" s="1"/>
  <c r="J14" i="1"/>
  <c r="M14" i="1" s="1"/>
  <c r="N14" i="1" s="1"/>
  <c r="J15" i="1"/>
  <c r="J16" i="1"/>
  <c r="L16" i="1" s="1"/>
  <c r="J17" i="1"/>
  <c r="L17" i="1" s="1"/>
  <c r="J18" i="1"/>
  <c r="M18" i="1" s="1"/>
  <c r="N18" i="1" s="1"/>
  <c r="J19" i="1"/>
  <c r="J20" i="1"/>
  <c r="L20" i="1" s="1"/>
  <c r="J21" i="1"/>
  <c r="K21" i="1" s="1"/>
  <c r="J22" i="1"/>
  <c r="M22" i="1" s="1"/>
  <c r="N22" i="1" s="1"/>
  <c r="J23" i="1"/>
  <c r="J24" i="1"/>
  <c r="L24" i="1" s="1"/>
  <c r="J25" i="1"/>
  <c r="M25" i="1" s="1"/>
  <c r="N25" i="1" s="1"/>
  <c r="J26" i="1"/>
  <c r="M26" i="1" s="1"/>
  <c r="N26" i="1" s="1"/>
  <c r="J27" i="1"/>
  <c r="J28" i="1"/>
  <c r="L28" i="1" s="1"/>
  <c r="J29" i="1"/>
  <c r="K29" i="1" s="1"/>
  <c r="J30" i="1"/>
  <c r="M30" i="1" s="1"/>
  <c r="N30" i="1" s="1"/>
  <c r="J31" i="1"/>
  <c r="J32" i="1"/>
  <c r="L32" i="1" s="1"/>
  <c r="J33" i="1"/>
  <c r="L33" i="1" s="1"/>
  <c r="J34" i="1"/>
  <c r="M34" i="1" s="1"/>
  <c r="N34" i="1" s="1"/>
  <c r="J35" i="1"/>
  <c r="L35" i="1" s="1"/>
  <c r="J5" i="1"/>
  <c r="K5" i="1" s="1"/>
  <c r="M9" i="1" l="1"/>
  <c r="N9" i="1" s="1"/>
  <c r="M33" i="1"/>
  <c r="N33" i="1" s="1"/>
  <c r="M17" i="1"/>
  <c r="N17" i="1" s="1"/>
  <c r="L29" i="1"/>
  <c r="M32" i="1"/>
  <c r="N32" i="1" s="1"/>
  <c r="M16" i="1"/>
  <c r="N16" i="1" s="1"/>
  <c r="L26" i="1"/>
  <c r="M29" i="1"/>
  <c r="N29" i="1" s="1"/>
  <c r="M13" i="1"/>
  <c r="N13" i="1" s="1"/>
  <c r="L25" i="1"/>
  <c r="K34" i="1"/>
  <c r="K26" i="1"/>
  <c r="K18" i="1"/>
  <c r="K10" i="1"/>
  <c r="L18" i="1"/>
  <c r="M24" i="1"/>
  <c r="N24" i="1" s="1"/>
  <c r="M8" i="1"/>
  <c r="N8" i="1" s="1"/>
  <c r="M21" i="1"/>
  <c r="N21" i="1" s="1"/>
  <c r="L34" i="1"/>
  <c r="L13" i="1"/>
  <c r="M20" i="1"/>
  <c r="N20" i="1" s="1"/>
  <c r="L10" i="1"/>
  <c r="L31" i="1"/>
  <c r="M31" i="1"/>
  <c r="N31" i="1" s="1"/>
  <c r="L23" i="1"/>
  <c r="M23" i="1"/>
  <c r="N23" i="1" s="1"/>
  <c r="L15" i="1"/>
  <c r="M15" i="1"/>
  <c r="N15" i="1" s="1"/>
  <c r="L7" i="1"/>
  <c r="M7" i="1"/>
  <c r="N7" i="1" s="1"/>
  <c r="M35" i="1"/>
  <c r="N35" i="1" s="1"/>
  <c r="L30" i="1"/>
  <c r="L22" i="1"/>
  <c r="L14" i="1"/>
  <c r="L6" i="1"/>
  <c r="L5" i="1"/>
  <c r="M5" i="1"/>
  <c r="N5" i="1" s="1"/>
  <c r="L27" i="1"/>
  <c r="M27" i="1"/>
  <c r="N27" i="1" s="1"/>
  <c r="L19" i="1"/>
  <c r="M19" i="1"/>
  <c r="N19" i="1" s="1"/>
  <c r="L11" i="1"/>
  <c r="M11" i="1"/>
  <c r="N11" i="1" s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5" i="1"/>
</calcChain>
</file>

<file path=xl/sharedStrings.xml><?xml version="1.0" encoding="utf-8"?>
<sst xmlns="http://schemas.openxmlformats.org/spreadsheetml/2006/main" count="87" uniqueCount="64">
  <si>
    <t>Grille DARTY GRAND OUEST</t>
  </si>
  <si>
    <t>Filière</t>
  </si>
  <si>
    <t>Qualification</t>
  </si>
  <si>
    <t>Niv-Ech</t>
  </si>
  <si>
    <t>Code Emploi</t>
  </si>
  <si>
    <t>Exploitation</t>
  </si>
  <si>
    <t>Secrétariat magasin</t>
  </si>
  <si>
    <t xml:space="preserve">Secrétaire administratif(-ve) et commercial(e) débutant(e) </t>
  </si>
  <si>
    <t>1-2</t>
  </si>
  <si>
    <t xml:space="preserve">Secrétaire administratif(-ve) et commercial(e) </t>
  </si>
  <si>
    <t>1-3</t>
  </si>
  <si>
    <t xml:space="preserve">Secrétaire administratif(-ve) et commercial(e) confirmé(e) </t>
  </si>
  <si>
    <t>2-1</t>
  </si>
  <si>
    <t>Secrétaire administratif(-ve) et commercial(e) autonome</t>
  </si>
  <si>
    <t>2-2</t>
  </si>
  <si>
    <t xml:space="preserve">Secrétaire administratif(-ve) et commercial(e) expérimenté(e) </t>
  </si>
  <si>
    <t>2-3</t>
  </si>
  <si>
    <t xml:space="preserve">Secrétaire administratif(-ve) et commercial(e) expert(e) </t>
  </si>
  <si>
    <t>3-1</t>
  </si>
  <si>
    <t>Magasinage magasin</t>
  </si>
  <si>
    <t xml:space="preserve">Magasinier(ère) débutant(e) </t>
  </si>
  <si>
    <t>Magasinier(ère)</t>
  </si>
  <si>
    <t xml:space="preserve">Magasinier(ère) confirmé(e) </t>
  </si>
  <si>
    <t>Magasinier(ère) autonome</t>
  </si>
  <si>
    <t xml:space="preserve">Magasinier(ère) expérimenté(e) </t>
  </si>
  <si>
    <t xml:space="preserve">Magasinier(ère) expert(e) </t>
  </si>
  <si>
    <t>Pôle Service magasin</t>
  </si>
  <si>
    <t xml:space="preserve">Conseiller(ère) pôle service débutant(e) </t>
  </si>
  <si>
    <t>Conseiller(ère) pôle service</t>
  </si>
  <si>
    <t xml:space="preserve">Conseiller(ère) pôle service confirmé(e) </t>
  </si>
  <si>
    <t>Conseiller(ère) pôle service autonome</t>
  </si>
  <si>
    <t xml:space="preserve">Conseiller(ère) pôle service expérimenté(e) </t>
  </si>
  <si>
    <t xml:space="preserve">Conseiller(ère) pôle service expert(e) </t>
  </si>
  <si>
    <t>Vente</t>
  </si>
  <si>
    <t xml:space="preserve">Vendeur(-euse) débutant(e) </t>
  </si>
  <si>
    <t>Vendeur(-euse)</t>
  </si>
  <si>
    <t xml:space="preserve">Vendeur(-euse) confirmé(e) </t>
  </si>
  <si>
    <t>Vendeur(-euse) autonome</t>
  </si>
  <si>
    <t xml:space="preserve">Vendeur(-euse) expérimenté(e) </t>
  </si>
  <si>
    <t xml:space="preserve">Vendeur(-euse) expert(e) </t>
  </si>
  <si>
    <t>Vente cuisine</t>
  </si>
  <si>
    <t>Concepteur(-trice) vendeur(-euse)</t>
  </si>
  <si>
    <t>Concepteur(-trice) vendeur(-euse) confirmé(e)</t>
  </si>
  <si>
    <t>Concepteur(-trice) vendeur(-euse) autonome</t>
  </si>
  <si>
    <t>3-2</t>
  </si>
  <si>
    <t>Concepteur(-trice) vendeur(-euse) expérimenté</t>
  </si>
  <si>
    <t>Concepteur(-trice) vendeur(-euse) expert(-e)</t>
  </si>
  <si>
    <t>3-3</t>
  </si>
  <si>
    <t>Concepteur(-trice) vendeur(-euse) évolutif(-e)</t>
  </si>
  <si>
    <t>4-1</t>
  </si>
  <si>
    <t>4-2</t>
  </si>
  <si>
    <t>Base 35 heures</t>
  </si>
  <si>
    <t>Minima au 1er janvier 2022</t>
  </si>
  <si>
    <t>Minima au 1er octobre 2022</t>
  </si>
  <si>
    <t>M.A.J au 1er Octobre 2022</t>
  </si>
  <si>
    <t>Grilles au 1er Mars 2021</t>
  </si>
  <si>
    <t>Grilles au 1er Mai 2022</t>
  </si>
  <si>
    <t>Grilles au 1er octobre 2022</t>
  </si>
  <si>
    <t>Augmentation totale en € sur 2022</t>
  </si>
  <si>
    <t>Augmentation totale en % sur 2022</t>
  </si>
  <si>
    <t>Evolution grilles en montant octobre 2022</t>
  </si>
  <si>
    <t>Evolution grilles en montant mai 2022</t>
  </si>
  <si>
    <t>% AG sur base mai 2022</t>
  </si>
  <si>
    <t>% AG sur base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</si>
</sst>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3" fontId="7" fillId="0" borderId="9" xfId="0" quotePrefix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5" fillId="4" borderId="10" xfId="2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3" fontId="7" fillId="0" borderId="13" xfId="0" quotePrefix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5" fillId="4" borderId="14" xfId="2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quotePrefix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5" fillId="4" borderId="17" xfId="2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5" fillId="5" borderId="20" xfId="2" applyNumberFormat="1" applyFont="1" applyFill="1" applyBorder="1" applyAlignment="1">
      <alignment horizontal="center" vertical="center"/>
    </xf>
    <xf numFmtId="164" fontId="5" fillId="5" borderId="14" xfId="2" applyNumberFormat="1" applyFont="1" applyFill="1" applyBorder="1" applyAlignment="1">
      <alignment horizontal="center" vertical="center"/>
    </xf>
    <xf numFmtId="164" fontId="5" fillId="5" borderId="17" xfId="2" applyNumberFormat="1" applyFont="1" applyFill="1" applyBorder="1" applyAlignment="1">
      <alignment horizontal="center" vertical="center"/>
    </xf>
    <xf numFmtId="164" fontId="5" fillId="5" borderId="10" xfId="2" applyNumberFormat="1" applyFont="1" applyFill="1" applyBorder="1" applyAlignment="1">
      <alignment horizontal="center" vertical="center"/>
    </xf>
    <xf numFmtId="10" fontId="0" fillId="0" borderId="0" xfId="2" applyNumberFormat="1" applyFont="1"/>
    <xf numFmtId="10" fontId="0" fillId="2" borderId="0" xfId="2" applyNumberFormat="1" applyFont="1" applyFill="1" applyAlignment="1">
      <alignment horizontal="center"/>
    </xf>
    <xf numFmtId="0" fontId="8" fillId="0" borderId="0" xfId="0" applyFont="1"/>
    <xf numFmtId="164" fontId="9" fillId="5" borderId="20" xfId="2" applyNumberFormat="1" applyFont="1" applyFill="1" applyBorder="1" applyAlignment="1">
      <alignment horizontal="center" vertical="center"/>
    </xf>
    <xf numFmtId="164" fontId="9" fillId="5" borderId="14" xfId="2" applyNumberFormat="1" applyFont="1" applyFill="1" applyBorder="1" applyAlignment="1">
      <alignment horizontal="center" vertical="center"/>
    </xf>
    <xf numFmtId="164" fontId="9" fillId="5" borderId="17" xfId="2" applyNumberFormat="1" applyFont="1" applyFill="1" applyBorder="1" applyAlignment="1">
      <alignment horizontal="center" vertical="center"/>
    </xf>
    <xf numFmtId="164" fontId="9" fillId="5" borderId="10" xfId="2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0" fontId="5" fillId="6" borderId="5" xfId="2" applyNumberFormat="1" applyFont="1" applyFill="1" applyBorder="1" applyAlignment="1">
      <alignment horizontal="center" vertical="center" wrapText="1"/>
    </xf>
    <xf numFmtId="10" fontId="5" fillId="5" borderId="20" xfId="2" applyNumberFormat="1" applyFont="1" applyFill="1" applyBorder="1" applyAlignment="1">
      <alignment horizontal="center" vertical="center"/>
    </xf>
    <xf numFmtId="10" fontId="5" fillId="5" borderId="14" xfId="2" applyNumberFormat="1" applyFont="1" applyFill="1" applyBorder="1" applyAlignment="1">
      <alignment horizontal="center" vertical="center"/>
    </xf>
    <xf numFmtId="10" fontId="5" fillId="5" borderId="17" xfId="2" applyNumberFormat="1" applyFont="1" applyFill="1" applyBorder="1" applyAlignment="1">
      <alignment horizontal="center" vertical="center"/>
    </xf>
    <xf numFmtId="10" fontId="5" fillId="5" borderId="10" xfId="2" applyNumberFormat="1" applyFont="1" applyFill="1" applyBorder="1" applyAlignment="1">
      <alignment horizontal="center" vertical="center"/>
    </xf>
    <xf numFmtId="10" fontId="5" fillId="4" borderId="10" xfId="2" applyNumberFormat="1" applyFont="1" applyFill="1" applyBorder="1" applyAlignment="1">
      <alignment horizontal="center" vertical="center"/>
    </xf>
    <xf numFmtId="10" fontId="5" fillId="4" borderId="14" xfId="2" applyNumberFormat="1" applyFont="1" applyFill="1" applyBorder="1" applyAlignment="1">
      <alignment horizontal="center" vertical="center"/>
    </xf>
    <xf numFmtId="10" fontId="5" fillId="4" borderId="17" xfId="2" applyNumberFormat="1" applyFont="1" applyFill="1" applyBorder="1" applyAlignment="1">
      <alignment horizontal="center" vertical="center"/>
    </xf>
    <xf numFmtId="164" fontId="5" fillId="7" borderId="10" xfId="2" applyNumberFormat="1" applyFont="1" applyFill="1" applyBorder="1" applyAlignment="1">
      <alignment horizontal="center" vertical="center"/>
    </xf>
    <xf numFmtId="10" fontId="5" fillId="7" borderId="20" xfId="2" applyNumberFormat="1" applyFont="1" applyFill="1" applyBorder="1" applyAlignment="1">
      <alignment horizontal="center" vertical="center"/>
    </xf>
    <xf numFmtId="164" fontId="5" fillId="7" borderId="14" xfId="2" applyNumberFormat="1" applyFont="1" applyFill="1" applyBorder="1" applyAlignment="1">
      <alignment horizontal="center" vertical="center"/>
    </xf>
    <xf numFmtId="10" fontId="5" fillId="7" borderId="14" xfId="2" applyNumberFormat="1" applyFont="1" applyFill="1" applyBorder="1" applyAlignment="1">
      <alignment horizontal="center" vertical="center"/>
    </xf>
    <xf numFmtId="164" fontId="5" fillId="7" borderId="17" xfId="2" applyNumberFormat="1" applyFont="1" applyFill="1" applyBorder="1" applyAlignment="1">
      <alignment horizontal="center" vertical="center"/>
    </xf>
    <xf numFmtId="10" fontId="5" fillId="7" borderId="17" xfId="2" applyNumberFormat="1" applyFont="1" applyFill="1" applyBorder="1" applyAlignment="1">
      <alignment horizontal="center" vertical="center"/>
    </xf>
    <xf numFmtId="10" fontId="5" fillId="7" borderId="10" xfId="2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10" fontId="5" fillId="8" borderId="5" xfId="2" applyNumberFormat="1" applyFont="1" applyFill="1" applyBorder="1" applyAlignment="1">
      <alignment horizontal="center" vertical="center" wrapText="1"/>
    </xf>
    <xf numFmtId="164" fontId="5" fillId="4" borderId="10" xfId="2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vertical="center" textRotation="90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6406-707C-4725-A0B7-D720AC78C06D}">
  <dimension ref="A1:P35"/>
  <sheetViews>
    <sheetView tabSelected="1" topLeftCell="G2" workbookViewId="0">
      <selection activeCell="C39" sqref="C39"/>
    </sheetView>
  </sheetViews>
  <sheetFormatPr baseColWidth="10" defaultRowHeight="15" x14ac:dyDescent="0.25"/>
  <cols>
    <col min="3" max="3" width="62.140625" bestFit="1" customWidth="1"/>
    <col min="4" max="4" width="8.140625" customWidth="1"/>
    <col min="5" max="5" width="14.5703125" customWidth="1"/>
    <col min="6" max="6" width="20.28515625" customWidth="1"/>
    <col min="7" max="7" width="16.28515625" customWidth="1"/>
    <col min="8" max="8" width="16.28515625" style="26" customWidth="1"/>
    <col min="9" max="9" width="18.7109375" customWidth="1"/>
    <col min="10" max="11" width="16.28515625" customWidth="1"/>
    <col min="12" max="12" width="18.7109375" customWidth="1"/>
    <col min="13" max="13" width="16.28515625" customWidth="1"/>
    <col min="14" max="14" width="16.28515625" style="26" customWidth="1"/>
    <col min="15" max="15" width="20.140625" style="28" hidden="1" customWidth="1"/>
    <col min="16" max="16" width="20.140625" customWidth="1"/>
  </cols>
  <sheetData>
    <row r="1" spans="1:16" ht="15.75" thickBot="1" x14ac:dyDescent="0.3">
      <c r="A1" s="1"/>
      <c r="B1" s="1"/>
      <c r="C1" s="1"/>
      <c r="D1" s="2"/>
      <c r="E1" s="2"/>
      <c r="F1" s="2"/>
      <c r="G1" s="2"/>
      <c r="H1" s="27"/>
      <c r="I1" s="2"/>
      <c r="J1" s="2"/>
      <c r="K1" s="2"/>
      <c r="L1" s="2"/>
      <c r="M1" s="2"/>
      <c r="N1" s="27"/>
    </row>
    <row r="2" spans="1:16" ht="29.25" thickBot="1" x14ac:dyDescent="0.5">
      <c r="A2" s="53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6" ht="15.75" thickBot="1" x14ac:dyDescent="0.3">
      <c r="A3" s="59" t="s">
        <v>0</v>
      </c>
      <c r="B3" s="60"/>
      <c r="C3" s="61"/>
      <c r="D3" s="56" t="s">
        <v>51</v>
      </c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6" ht="45.75" thickBot="1" x14ac:dyDescent="0.3">
      <c r="A4" s="3" t="s">
        <v>1</v>
      </c>
      <c r="B4" s="3" t="s">
        <v>1</v>
      </c>
      <c r="C4" s="4" t="s">
        <v>2</v>
      </c>
      <c r="D4" s="5" t="s">
        <v>3</v>
      </c>
      <c r="E4" s="21" t="s">
        <v>4</v>
      </c>
      <c r="F4" s="33" t="s">
        <v>55</v>
      </c>
      <c r="G4" s="33" t="s">
        <v>61</v>
      </c>
      <c r="H4" s="34" t="s">
        <v>62</v>
      </c>
      <c r="I4" s="33" t="s">
        <v>56</v>
      </c>
      <c r="J4" s="51" t="s">
        <v>60</v>
      </c>
      <c r="K4" s="51" t="s">
        <v>63</v>
      </c>
      <c r="L4" s="51" t="s">
        <v>57</v>
      </c>
      <c r="M4" s="49" t="s">
        <v>58</v>
      </c>
      <c r="N4" s="50" t="s">
        <v>59</v>
      </c>
      <c r="O4" s="52" t="s">
        <v>52</v>
      </c>
      <c r="P4" s="33" t="s">
        <v>53</v>
      </c>
    </row>
    <row r="5" spans="1:16" ht="15.75" thickBot="1" x14ac:dyDescent="0.3">
      <c r="A5" s="62" t="s">
        <v>5</v>
      </c>
      <c r="B5" s="65" t="s">
        <v>6</v>
      </c>
      <c r="C5" s="6" t="s">
        <v>7</v>
      </c>
      <c r="D5" s="7" t="s">
        <v>8</v>
      </c>
      <c r="E5" s="20">
        <v>916400</v>
      </c>
      <c r="F5" s="22">
        <v>1533.47349792</v>
      </c>
      <c r="G5" s="25">
        <v>55.785450000000004</v>
      </c>
      <c r="H5" s="35">
        <v>3.6378489798269971E-2</v>
      </c>
      <c r="I5" s="25">
        <v>1589.2589479200001</v>
      </c>
      <c r="J5" s="9">
        <f>90-G5</f>
        <v>34.214549999999996</v>
      </c>
      <c r="K5" s="39">
        <f>J5/I5</f>
        <v>2.1528618759566853E-2</v>
      </c>
      <c r="L5" s="9">
        <f>I5+J5</f>
        <v>1623.47349792</v>
      </c>
      <c r="M5" s="42">
        <f>J5+G5</f>
        <v>90</v>
      </c>
      <c r="N5" s="43">
        <f>M5/F5</f>
        <v>5.8690287195752519E-2</v>
      </c>
      <c r="O5" s="29">
        <v>1593.87</v>
      </c>
      <c r="P5" s="22">
        <f>O5+90</f>
        <v>1683.87</v>
      </c>
    </row>
    <row r="6" spans="1:16" ht="15.75" thickBot="1" x14ac:dyDescent="0.3">
      <c r="A6" s="63"/>
      <c r="B6" s="65"/>
      <c r="C6" s="10" t="s">
        <v>9</v>
      </c>
      <c r="D6" s="11" t="s">
        <v>10</v>
      </c>
      <c r="E6" s="12">
        <v>916401</v>
      </c>
      <c r="F6" s="23">
        <v>1550.1159265410001</v>
      </c>
      <c r="G6" s="23">
        <v>56.168350000000004</v>
      </c>
      <c r="H6" s="36">
        <v>3.6234935102780703E-2</v>
      </c>
      <c r="I6" s="23">
        <v>1606.2842765410001</v>
      </c>
      <c r="J6" s="13">
        <f t="shared" ref="J6:J35" si="0">90-G6</f>
        <v>33.831649999999996</v>
      </c>
      <c r="K6" s="40">
        <f t="shared" ref="K6:K35" si="1">J6/I6</f>
        <v>2.1062056383228531E-2</v>
      </c>
      <c r="L6" s="13">
        <f t="shared" ref="L6:L35" si="2">I6+J6</f>
        <v>1640.1159265410001</v>
      </c>
      <c r="M6" s="44">
        <f t="shared" ref="M6:M35" si="3">J6+G6</f>
        <v>90</v>
      </c>
      <c r="N6" s="45">
        <f t="shared" ref="N6:N35" si="4">M6/F6</f>
        <v>5.8060173732186686E-2</v>
      </c>
      <c r="O6" s="30">
        <v>1604.81</v>
      </c>
      <c r="P6" s="23">
        <f t="shared" ref="P6:P35" si="5">O6+90</f>
        <v>1694.81</v>
      </c>
    </row>
    <row r="7" spans="1:16" ht="15.75" thickBot="1" x14ac:dyDescent="0.3">
      <c r="A7" s="63"/>
      <c r="B7" s="65"/>
      <c r="C7" s="10" t="s">
        <v>11</v>
      </c>
      <c r="D7" s="11" t="s">
        <v>12</v>
      </c>
      <c r="E7" s="12">
        <v>916402</v>
      </c>
      <c r="F7" s="23">
        <v>1587.382076826</v>
      </c>
      <c r="G7" s="23">
        <v>57.461950000000002</v>
      </c>
      <c r="H7" s="36">
        <v>3.6199192896833224E-2</v>
      </c>
      <c r="I7" s="23">
        <v>1644.8440268259999</v>
      </c>
      <c r="J7" s="13">
        <f t="shared" si="0"/>
        <v>32.538049999999998</v>
      </c>
      <c r="K7" s="40">
        <f t="shared" si="1"/>
        <v>1.9781845250572225E-2</v>
      </c>
      <c r="L7" s="13">
        <f t="shared" si="2"/>
        <v>1677.3820768259998</v>
      </c>
      <c r="M7" s="44">
        <f t="shared" si="3"/>
        <v>90</v>
      </c>
      <c r="N7" s="45">
        <f t="shared" si="4"/>
        <v>5.6697124979486146E-2</v>
      </c>
      <c r="O7" s="30">
        <v>1641.77</v>
      </c>
      <c r="P7" s="23">
        <f t="shared" si="5"/>
        <v>1731.77</v>
      </c>
    </row>
    <row r="8" spans="1:16" ht="15.75" thickBot="1" x14ac:dyDescent="0.3">
      <c r="A8" s="63"/>
      <c r="B8" s="65"/>
      <c r="C8" s="10" t="s">
        <v>13</v>
      </c>
      <c r="D8" s="11" t="s">
        <v>14</v>
      </c>
      <c r="E8" s="12">
        <v>916403</v>
      </c>
      <c r="F8" s="23">
        <v>1627.7563383900003</v>
      </c>
      <c r="G8" s="23">
        <v>55.556490000000004</v>
      </c>
      <c r="H8" s="36">
        <v>3.4130716428326359E-2</v>
      </c>
      <c r="I8" s="23">
        <v>1683.3128283900003</v>
      </c>
      <c r="J8" s="13">
        <f t="shared" si="0"/>
        <v>34.443509999999996</v>
      </c>
      <c r="K8" s="40">
        <f t="shared" si="1"/>
        <v>2.0461740336728373E-2</v>
      </c>
      <c r="L8" s="13">
        <f t="shared" si="2"/>
        <v>1717.7563383900003</v>
      </c>
      <c r="M8" s="44">
        <f t="shared" si="3"/>
        <v>90</v>
      </c>
      <c r="N8" s="45">
        <f t="shared" si="4"/>
        <v>5.529083062211769E-2</v>
      </c>
      <c r="O8" s="30">
        <v>1683.53</v>
      </c>
      <c r="P8" s="23">
        <f t="shared" si="5"/>
        <v>1773.53</v>
      </c>
    </row>
    <row r="9" spans="1:16" ht="15.75" thickBot="1" x14ac:dyDescent="0.3">
      <c r="A9" s="63"/>
      <c r="B9" s="65"/>
      <c r="C9" s="10" t="s">
        <v>15</v>
      </c>
      <c r="D9" s="11" t="s">
        <v>16</v>
      </c>
      <c r="E9" s="12">
        <v>916404</v>
      </c>
      <c r="F9" s="23">
        <v>1668.0890198700001</v>
      </c>
      <c r="G9" s="23">
        <v>53.481819999999999</v>
      </c>
      <c r="H9" s="36">
        <v>3.2061730137260894E-2</v>
      </c>
      <c r="I9" s="23">
        <v>1721.5708398700001</v>
      </c>
      <c r="J9" s="13">
        <f t="shared" si="0"/>
        <v>36.518180000000001</v>
      </c>
      <c r="K9" s="40">
        <f t="shared" si="1"/>
        <v>2.1212127409614801E-2</v>
      </c>
      <c r="L9" s="13">
        <f t="shared" si="2"/>
        <v>1758.0890198700001</v>
      </c>
      <c r="M9" s="44">
        <f t="shared" si="3"/>
        <v>90</v>
      </c>
      <c r="N9" s="45">
        <f t="shared" si="4"/>
        <v>5.3953955051519974E-2</v>
      </c>
      <c r="O9" s="30">
        <v>1725.22</v>
      </c>
      <c r="P9" s="23">
        <f t="shared" si="5"/>
        <v>1815.22</v>
      </c>
    </row>
    <row r="10" spans="1:16" ht="15.75" thickBot="1" x14ac:dyDescent="0.3">
      <c r="A10" s="63"/>
      <c r="B10" s="65"/>
      <c r="C10" s="14" t="s">
        <v>17</v>
      </c>
      <c r="D10" s="15" t="s">
        <v>18</v>
      </c>
      <c r="E10" s="16">
        <v>916405</v>
      </c>
      <c r="F10" s="24">
        <v>1705.0952946300001</v>
      </c>
      <c r="G10" s="24">
        <v>51.141210000000001</v>
      </c>
      <c r="H10" s="37">
        <v>2.9993168218259304E-2</v>
      </c>
      <c r="I10" s="24">
        <v>1756.2365046300001</v>
      </c>
      <c r="J10" s="17">
        <f t="shared" si="0"/>
        <v>38.858789999999999</v>
      </c>
      <c r="K10" s="41">
        <f t="shared" si="1"/>
        <v>2.2126171445335421E-2</v>
      </c>
      <c r="L10" s="17">
        <f t="shared" si="2"/>
        <v>1795.0952946300001</v>
      </c>
      <c r="M10" s="46">
        <f t="shared" si="3"/>
        <v>90</v>
      </c>
      <c r="N10" s="47">
        <f t="shared" si="4"/>
        <v>5.2782973645780717E-2</v>
      </c>
      <c r="O10" s="31">
        <v>1763.49</v>
      </c>
      <c r="P10" s="24">
        <f t="shared" si="5"/>
        <v>1853.49</v>
      </c>
    </row>
    <row r="11" spans="1:16" ht="15.75" thickBot="1" x14ac:dyDescent="0.3">
      <c r="A11" s="63"/>
      <c r="B11" s="65" t="s">
        <v>19</v>
      </c>
      <c r="C11" s="6" t="s">
        <v>20</v>
      </c>
      <c r="D11" s="7" t="s">
        <v>8</v>
      </c>
      <c r="E11" s="8">
        <v>916420</v>
      </c>
      <c r="F11" s="25">
        <v>1533.47349792</v>
      </c>
      <c r="G11" s="25">
        <v>55.785450000000004</v>
      </c>
      <c r="H11" s="38">
        <v>3.6378489798269971E-2</v>
      </c>
      <c r="I11" s="25">
        <v>1589.2589479200001</v>
      </c>
      <c r="J11" s="9">
        <f t="shared" si="0"/>
        <v>34.214549999999996</v>
      </c>
      <c r="K11" s="39">
        <f t="shared" si="1"/>
        <v>2.1528618759566853E-2</v>
      </c>
      <c r="L11" s="9">
        <f t="shared" si="2"/>
        <v>1623.47349792</v>
      </c>
      <c r="M11" s="42">
        <f t="shared" si="3"/>
        <v>90</v>
      </c>
      <c r="N11" s="48">
        <f t="shared" si="4"/>
        <v>5.8690287195752519E-2</v>
      </c>
      <c r="O11" s="32">
        <v>1593.87</v>
      </c>
      <c r="P11" s="25">
        <f t="shared" si="5"/>
        <v>1683.87</v>
      </c>
    </row>
    <row r="12" spans="1:16" ht="15.75" thickBot="1" x14ac:dyDescent="0.3">
      <c r="A12" s="63"/>
      <c r="B12" s="65"/>
      <c r="C12" s="10" t="s">
        <v>21</v>
      </c>
      <c r="D12" s="11" t="s">
        <v>10</v>
      </c>
      <c r="E12" s="12">
        <v>916421</v>
      </c>
      <c r="F12" s="23">
        <v>1550.1159265410001</v>
      </c>
      <c r="G12" s="23">
        <v>56.168350000000004</v>
      </c>
      <c r="H12" s="36">
        <v>3.6234935102780703E-2</v>
      </c>
      <c r="I12" s="23">
        <v>1606.2842765410001</v>
      </c>
      <c r="J12" s="13">
        <f t="shared" si="0"/>
        <v>33.831649999999996</v>
      </c>
      <c r="K12" s="40">
        <f t="shared" si="1"/>
        <v>2.1062056383228531E-2</v>
      </c>
      <c r="L12" s="13">
        <f t="shared" si="2"/>
        <v>1640.1159265410001</v>
      </c>
      <c r="M12" s="44">
        <f t="shared" si="3"/>
        <v>90</v>
      </c>
      <c r="N12" s="45">
        <f t="shared" si="4"/>
        <v>5.8060173732186686E-2</v>
      </c>
      <c r="O12" s="30">
        <v>1604.81</v>
      </c>
      <c r="P12" s="23">
        <f t="shared" si="5"/>
        <v>1694.81</v>
      </c>
    </row>
    <row r="13" spans="1:16" ht="15.75" thickBot="1" x14ac:dyDescent="0.3">
      <c r="A13" s="63"/>
      <c r="B13" s="65"/>
      <c r="C13" s="10" t="s">
        <v>22</v>
      </c>
      <c r="D13" s="11" t="s">
        <v>12</v>
      </c>
      <c r="E13" s="12">
        <v>916422</v>
      </c>
      <c r="F13" s="23">
        <v>1587.382076826</v>
      </c>
      <c r="G13" s="23">
        <v>57.461950000000002</v>
      </c>
      <c r="H13" s="36">
        <v>3.6199192896833224E-2</v>
      </c>
      <c r="I13" s="23">
        <v>1644.8440268260001</v>
      </c>
      <c r="J13" s="13">
        <f t="shared" si="0"/>
        <v>32.538049999999998</v>
      </c>
      <c r="K13" s="40">
        <f t="shared" si="1"/>
        <v>1.9781845250572222E-2</v>
      </c>
      <c r="L13" s="13">
        <f t="shared" si="2"/>
        <v>1677.3820768260002</v>
      </c>
      <c r="M13" s="44">
        <f t="shared" si="3"/>
        <v>90</v>
      </c>
      <c r="N13" s="45">
        <f t="shared" si="4"/>
        <v>5.6697124979486146E-2</v>
      </c>
      <c r="O13" s="30">
        <v>1641.77</v>
      </c>
      <c r="P13" s="23">
        <f t="shared" si="5"/>
        <v>1731.77</v>
      </c>
    </row>
    <row r="14" spans="1:16" ht="15.75" thickBot="1" x14ac:dyDescent="0.3">
      <c r="A14" s="63"/>
      <c r="B14" s="65"/>
      <c r="C14" s="10" t="s">
        <v>23</v>
      </c>
      <c r="D14" s="11" t="s">
        <v>14</v>
      </c>
      <c r="E14" s="12">
        <v>916423</v>
      </c>
      <c r="F14" s="23">
        <v>1627.7563383900003</v>
      </c>
      <c r="G14" s="23">
        <v>55.556490000000004</v>
      </c>
      <c r="H14" s="36">
        <v>3.4130716428326359E-2</v>
      </c>
      <c r="I14" s="23">
        <v>1683.3128283900003</v>
      </c>
      <c r="J14" s="13">
        <f t="shared" si="0"/>
        <v>34.443509999999996</v>
      </c>
      <c r="K14" s="40">
        <f t="shared" si="1"/>
        <v>2.0461740336728373E-2</v>
      </c>
      <c r="L14" s="13">
        <f t="shared" si="2"/>
        <v>1717.7563383900003</v>
      </c>
      <c r="M14" s="44">
        <f t="shared" si="3"/>
        <v>90</v>
      </c>
      <c r="N14" s="45">
        <f t="shared" si="4"/>
        <v>5.529083062211769E-2</v>
      </c>
      <c r="O14" s="30">
        <v>1683.53</v>
      </c>
      <c r="P14" s="23">
        <f t="shared" si="5"/>
        <v>1773.53</v>
      </c>
    </row>
    <row r="15" spans="1:16" ht="15.75" thickBot="1" x14ac:dyDescent="0.3">
      <c r="A15" s="63"/>
      <c r="B15" s="65"/>
      <c r="C15" s="10" t="s">
        <v>24</v>
      </c>
      <c r="D15" s="11" t="s">
        <v>16</v>
      </c>
      <c r="E15" s="12">
        <v>916424</v>
      </c>
      <c r="F15" s="23">
        <v>1668.0890198700001</v>
      </c>
      <c r="G15" s="23">
        <v>53.481819999999999</v>
      </c>
      <c r="H15" s="36">
        <v>3.2061730137260894E-2</v>
      </c>
      <c r="I15" s="23">
        <v>1721.5708398700001</v>
      </c>
      <c r="J15" s="13">
        <f t="shared" si="0"/>
        <v>36.518180000000001</v>
      </c>
      <c r="K15" s="40">
        <f t="shared" si="1"/>
        <v>2.1212127409614801E-2</v>
      </c>
      <c r="L15" s="13">
        <f t="shared" si="2"/>
        <v>1758.0890198700001</v>
      </c>
      <c r="M15" s="44">
        <f t="shared" si="3"/>
        <v>90</v>
      </c>
      <c r="N15" s="45">
        <f t="shared" si="4"/>
        <v>5.3953955051519974E-2</v>
      </c>
      <c r="O15" s="30">
        <v>1725.22</v>
      </c>
      <c r="P15" s="23">
        <f t="shared" si="5"/>
        <v>1815.22</v>
      </c>
    </row>
    <row r="16" spans="1:16" ht="15.75" thickBot="1" x14ac:dyDescent="0.3">
      <c r="A16" s="63"/>
      <c r="B16" s="65"/>
      <c r="C16" s="14" t="s">
        <v>25</v>
      </c>
      <c r="D16" s="15" t="s">
        <v>18</v>
      </c>
      <c r="E16" s="16">
        <v>916425</v>
      </c>
      <c r="F16" s="24">
        <v>1705.0952946300001</v>
      </c>
      <c r="G16" s="24">
        <v>51.141210000000001</v>
      </c>
      <c r="H16" s="37">
        <v>2.9993168218259304E-2</v>
      </c>
      <c r="I16" s="24">
        <v>1756.2365046300001</v>
      </c>
      <c r="J16" s="17">
        <f t="shared" si="0"/>
        <v>38.858789999999999</v>
      </c>
      <c r="K16" s="41">
        <f t="shared" si="1"/>
        <v>2.2126171445335421E-2</v>
      </c>
      <c r="L16" s="17">
        <f t="shared" si="2"/>
        <v>1795.0952946300001</v>
      </c>
      <c r="M16" s="46">
        <f t="shared" si="3"/>
        <v>90</v>
      </c>
      <c r="N16" s="47">
        <f t="shared" si="4"/>
        <v>5.2782973645780717E-2</v>
      </c>
      <c r="O16" s="31">
        <v>1763.49</v>
      </c>
      <c r="P16" s="24">
        <f t="shared" si="5"/>
        <v>1853.49</v>
      </c>
    </row>
    <row r="17" spans="1:16" ht="15.75" thickBot="1" x14ac:dyDescent="0.3">
      <c r="A17" s="63"/>
      <c r="B17" s="65" t="s">
        <v>26</v>
      </c>
      <c r="C17" s="6" t="s">
        <v>27</v>
      </c>
      <c r="D17" s="7" t="s">
        <v>8</v>
      </c>
      <c r="E17" s="8">
        <v>916440</v>
      </c>
      <c r="F17" s="25">
        <v>1559.09719918</v>
      </c>
      <c r="G17" s="25">
        <v>55.785450000000004</v>
      </c>
      <c r="H17" s="38">
        <v>3.5780610746616814E-2</v>
      </c>
      <c r="I17" s="25">
        <v>1614.88264918</v>
      </c>
      <c r="J17" s="9">
        <f t="shared" si="0"/>
        <v>34.214549999999996</v>
      </c>
      <c r="K17" s="39">
        <f t="shared" si="1"/>
        <v>2.1187019389534805E-2</v>
      </c>
      <c r="L17" s="9">
        <f t="shared" si="2"/>
        <v>1649.09719918</v>
      </c>
      <c r="M17" s="42">
        <f t="shared" si="3"/>
        <v>90</v>
      </c>
      <c r="N17" s="48">
        <f t="shared" si="4"/>
        <v>5.7725714629809535E-2</v>
      </c>
      <c r="O17" s="32">
        <v>1593.87</v>
      </c>
      <c r="P17" s="25">
        <f t="shared" si="5"/>
        <v>1683.87</v>
      </c>
    </row>
    <row r="18" spans="1:16" ht="15.75" thickBot="1" x14ac:dyDescent="0.3">
      <c r="A18" s="63"/>
      <c r="B18" s="65"/>
      <c r="C18" s="10" t="s">
        <v>28</v>
      </c>
      <c r="D18" s="11" t="s">
        <v>10</v>
      </c>
      <c r="E18" s="12">
        <v>916441</v>
      </c>
      <c r="F18" s="23">
        <v>1576.747944838</v>
      </c>
      <c r="G18" s="23">
        <v>56.168350000000004</v>
      </c>
      <c r="H18" s="36">
        <v>3.5622909916505921E-2</v>
      </c>
      <c r="I18" s="23">
        <v>1632.9162948379999</v>
      </c>
      <c r="J18" s="13">
        <f t="shared" si="0"/>
        <v>33.831649999999996</v>
      </c>
      <c r="K18" s="40">
        <f t="shared" si="1"/>
        <v>2.0718545161775365E-2</v>
      </c>
      <c r="L18" s="13">
        <f t="shared" si="2"/>
        <v>1666.747944838</v>
      </c>
      <c r="M18" s="44">
        <f t="shared" si="3"/>
        <v>90</v>
      </c>
      <c r="N18" s="45">
        <f t="shared" si="4"/>
        <v>5.7079509946180322E-2</v>
      </c>
      <c r="O18" s="30">
        <v>1604.81</v>
      </c>
      <c r="P18" s="23">
        <f t="shared" si="5"/>
        <v>1694.81</v>
      </c>
    </row>
    <row r="19" spans="1:16" ht="15.75" thickBot="1" x14ac:dyDescent="0.3">
      <c r="A19" s="63"/>
      <c r="B19" s="65"/>
      <c r="C19" s="10" t="s">
        <v>29</v>
      </c>
      <c r="D19" s="11" t="s">
        <v>12</v>
      </c>
      <c r="E19" s="12">
        <v>916442</v>
      </c>
      <c r="F19" s="23">
        <v>1612.4444469519997</v>
      </c>
      <c r="G19" s="23">
        <v>57.461950000000002</v>
      </c>
      <c r="H19" s="36">
        <v>3.5636545562000799E-2</v>
      </c>
      <c r="I19" s="23">
        <v>1669.9063969519998</v>
      </c>
      <c r="J19" s="13">
        <f t="shared" si="0"/>
        <v>32.538049999999998</v>
      </c>
      <c r="K19" s="40">
        <f t="shared" si="1"/>
        <v>1.9484954401869557E-2</v>
      </c>
      <c r="L19" s="13">
        <f t="shared" si="2"/>
        <v>1702.4444469519999</v>
      </c>
      <c r="M19" s="44">
        <f t="shared" si="3"/>
        <v>90</v>
      </c>
      <c r="N19" s="45">
        <f t="shared" si="4"/>
        <v>5.5815876429186013E-2</v>
      </c>
      <c r="O19" s="30">
        <v>1641.77</v>
      </c>
      <c r="P19" s="23">
        <f t="shared" si="5"/>
        <v>1731.77</v>
      </c>
    </row>
    <row r="20" spans="1:16" ht="15.75" thickBot="1" x14ac:dyDescent="0.3">
      <c r="A20" s="63"/>
      <c r="B20" s="65"/>
      <c r="C20" s="10" t="s">
        <v>30</v>
      </c>
      <c r="D20" s="11" t="s">
        <v>14</v>
      </c>
      <c r="E20" s="12">
        <v>916443</v>
      </c>
      <c r="F20" s="23">
        <v>1653.3904346710001</v>
      </c>
      <c r="G20" s="23">
        <v>55.556490000000004</v>
      </c>
      <c r="H20" s="36">
        <v>3.3601555225553754E-2</v>
      </c>
      <c r="I20" s="23">
        <v>1708.946924671</v>
      </c>
      <c r="J20" s="13">
        <f t="shared" si="0"/>
        <v>34.443509999999996</v>
      </c>
      <c r="K20" s="40">
        <f t="shared" si="1"/>
        <v>2.0154815519873991E-2</v>
      </c>
      <c r="L20" s="13">
        <f t="shared" si="2"/>
        <v>1743.3904346710001</v>
      </c>
      <c r="M20" s="44">
        <f t="shared" si="3"/>
        <v>90</v>
      </c>
      <c r="N20" s="45">
        <f t="shared" si="4"/>
        <v>5.4433603892179674E-2</v>
      </c>
      <c r="O20" s="30">
        <v>1683.53</v>
      </c>
      <c r="P20" s="23">
        <f t="shared" si="5"/>
        <v>1773.53</v>
      </c>
    </row>
    <row r="21" spans="1:16" ht="15.75" thickBot="1" x14ac:dyDescent="0.3">
      <c r="A21" s="63"/>
      <c r="B21" s="65"/>
      <c r="C21" s="10" t="s">
        <v>31</v>
      </c>
      <c r="D21" s="11" t="s">
        <v>16</v>
      </c>
      <c r="E21" s="12">
        <v>916444</v>
      </c>
      <c r="F21" s="23">
        <v>1693.2865252690001</v>
      </c>
      <c r="G21" s="23">
        <v>53.481819999999999</v>
      </c>
      <c r="H21" s="36">
        <v>3.1584625048323531E-2</v>
      </c>
      <c r="I21" s="23">
        <v>1746.7683452690001</v>
      </c>
      <c r="J21" s="13">
        <f t="shared" si="0"/>
        <v>36.518180000000001</v>
      </c>
      <c r="K21" s="40">
        <f t="shared" si="1"/>
        <v>2.0906137954072122E-2</v>
      </c>
      <c r="L21" s="13">
        <f t="shared" si="2"/>
        <v>1783.2865252690001</v>
      </c>
      <c r="M21" s="44">
        <f t="shared" si="3"/>
        <v>90</v>
      </c>
      <c r="N21" s="45">
        <f t="shared" si="4"/>
        <v>5.3151075530883558E-2</v>
      </c>
      <c r="O21" s="30">
        <v>1725.22</v>
      </c>
      <c r="P21" s="23">
        <f t="shared" si="5"/>
        <v>1815.22</v>
      </c>
    </row>
    <row r="22" spans="1:16" ht="15.75" thickBot="1" x14ac:dyDescent="0.3">
      <c r="A22" s="63"/>
      <c r="B22" s="65"/>
      <c r="C22" s="14" t="s">
        <v>32</v>
      </c>
      <c r="D22" s="15" t="s">
        <v>18</v>
      </c>
      <c r="E22" s="16">
        <v>916445</v>
      </c>
      <c r="F22" s="24">
        <v>1741.581792835</v>
      </c>
      <c r="G22" s="24">
        <v>51.141210000000001</v>
      </c>
      <c r="H22" s="37">
        <v>2.9364805150351725E-2</v>
      </c>
      <c r="I22" s="24">
        <v>1792.723002835</v>
      </c>
      <c r="J22" s="17">
        <f t="shared" si="0"/>
        <v>38.858789999999999</v>
      </c>
      <c r="K22" s="41">
        <f t="shared" si="1"/>
        <v>2.1675847266169383E-2</v>
      </c>
      <c r="L22" s="17">
        <f t="shared" si="2"/>
        <v>1831.581792835</v>
      </c>
      <c r="M22" s="46">
        <f t="shared" si="3"/>
        <v>90</v>
      </c>
      <c r="N22" s="47">
        <f t="shared" si="4"/>
        <v>5.1677159447960953E-2</v>
      </c>
      <c r="O22" s="31">
        <v>1763.49</v>
      </c>
      <c r="P22" s="24">
        <f t="shared" si="5"/>
        <v>1853.49</v>
      </c>
    </row>
    <row r="23" spans="1:16" ht="15.75" thickBot="1" x14ac:dyDescent="0.3">
      <c r="A23" s="63"/>
      <c r="B23" s="65" t="s">
        <v>33</v>
      </c>
      <c r="C23" s="6" t="s">
        <v>34</v>
      </c>
      <c r="D23" s="7" t="s">
        <v>8</v>
      </c>
      <c r="E23" s="8">
        <v>916480</v>
      </c>
      <c r="F23" s="25">
        <v>837.62255850000008</v>
      </c>
      <c r="G23" s="25">
        <v>55.785450000000004</v>
      </c>
      <c r="H23" s="38">
        <v>6.6599746429823456E-2</v>
      </c>
      <c r="I23" s="25">
        <v>893.40800850000005</v>
      </c>
      <c r="J23" s="9">
        <f t="shared" si="0"/>
        <v>34.214549999999996</v>
      </c>
      <c r="K23" s="39">
        <f t="shared" si="1"/>
        <v>3.8296668123050513E-2</v>
      </c>
      <c r="L23" s="9">
        <f t="shared" si="2"/>
        <v>927.62255850000008</v>
      </c>
      <c r="M23" s="42">
        <f t="shared" si="3"/>
        <v>90</v>
      </c>
      <c r="N23" s="48">
        <f t="shared" si="4"/>
        <v>0.10744696293897628</v>
      </c>
      <c r="O23" s="32">
        <v>1593.87</v>
      </c>
      <c r="P23" s="25">
        <f t="shared" si="5"/>
        <v>1683.87</v>
      </c>
    </row>
    <row r="24" spans="1:16" ht="15.75" thickBot="1" x14ac:dyDescent="0.3">
      <c r="A24" s="63"/>
      <c r="B24" s="65"/>
      <c r="C24" s="10" t="s">
        <v>35</v>
      </c>
      <c r="D24" s="11" t="s">
        <v>10</v>
      </c>
      <c r="E24" s="12">
        <v>916481</v>
      </c>
      <c r="F24" s="23">
        <v>861.74724090000007</v>
      </c>
      <c r="G24" s="23">
        <v>56.168350000000004</v>
      </c>
      <c r="H24" s="36">
        <v>6.5179611067090137E-2</v>
      </c>
      <c r="I24" s="23">
        <v>917.9155909000001</v>
      </c>
      <c r="J24" s="13">
        <f t="shared" si="0"/>
        <v>33.831649999999996</v>
      </c>
      <c r="K24" s="40">
        <f t="shared" si="1"/>
        <v>3.6857038201986152E-2</v>
      </c>
      <c r="L24" s="13">
        <f t="shared" si="2"/>
        <v>951.74724090000007</v>
      </c>
      <c r="M24" s="44">
        <f t="shared" si="3"/>
        <v>90</v>
      </c>
      <c r="N24" s="45">
        <f>M24/F24</f>
        <v>0.10443897668416659</v>
      </c>
      <c r="O24" s="30">
        <v>1604.81</v>
      </c>
      <c r="P24" s="23">
        <f t="shared" si="5"/>
        <v>1694.81</v>
      </c>
    </row>
    <row r="25" spans="1:16" ht="15.75" thickBot="1" x14ac:dyDescent="0.3">
      <c r="A25" s="63"/>
      <c r="B25" s="65"/>
      <c r="C25" s="10" t="s">
        <v>36</v>
      </c>
      <c r="D25" s="11" t="s">
        <v>12</v>
      </c>
      <c r="E25" s="12">
        <v>916482</v>
      </c>
      <c r="F25" s="23">
        <v>877.33977240000013</v>
      </c>
      <c r="G25" s="23">
        <v>57.461950000000002</v>
      </c>
      <c r="H25" s="36">
        <v>6.5495662920661168E-2</v>
      </c>
      <c r="I25" s="23">
        <v>934.80172240000013</v>
      </c>
      <c r="J25" s="13">
        <f t="shared" si="0"/>
        <v>32.538049999999998</v>
      </c>
      <c r="K25" s="40">
        <f t="shared" si="1"/>
        <v>3.4807434796399549E-2</v>
      </c>
      <c r="L25" s="13">
        <f t="shared" si="2"/>
        <v>967.33977240000013</v>
      </c>
      <c r="M25" s="44">
        <f t="shared" si="3"/>
        <v>90</v>
      </c>
      <c r="N25" s="45">
        <f t="shared" si="4"/>
        <v>0.10258283373361861</v>
      </c>
      <c r="O25" s="30">
        <v>1641.77</v>
      </c>
      <c r="P25" s="23">
        <f t="shared" si="5"/>
        <v>1731.77</v>
      </c>
    </row>
    <row r="26" spans="1:16" ht="15.75" thickBot="1" x14ac:dyDescent="0.3">
      <c r="A26" s="63"/>
      <c r="B26" s="65"/>
      <c r="C26" s="10" t="s">
        <v>37</v>
      </c>
      <c r="D26" s="11" t="s">
        <v>14</v>
      </c>
      <c r="E26" s="12">
        <v>916483</v>
      </c>
      <c r="F26" s="23">
        <v>887.73479339999994</v>
      </c>
      <c r="G26" s="23">
        <v>55.556490000000004</v>
      </c>
      <c r="H26" s="36">
        <v>6.258230545095593E-2</v>
      </c>
      <c r="I26" s="23">
        <v>943.2912834</v>
      </c>
      <c r="J26" s="13">
        <f t="shared" si="0"/>
        <v>34.443509999999996</v>
      </c>
      <c r="K26" s="40">
        <f t="shared" si="1"/>
        <v>3.6514182422900991E-2</v>
      </c>
      <c r="L26" s="13">
        <f t="shared" si="2"/>
        <v>977.73479339999994</v>
      </c>
      <c r="M26" s="44">
        <f t="shared" si="3"/>
        <v>90</v>
      </c>
      <c r="N26" s="45">
        <f t="shared" si="4"/>
        <v>0.10138162959153878</v>
      </c>
      <c r="O26" s="30">
        <v>1683.53</v>
      </c>
      <c r="P26" s="23">
        <f t="shared" si="5"/>
        <v>1773.53</v>
      </c>
    </row>
    <row r="27" spans="1:16" ht="15.75" thickBot="1" x14ac:dyDescent="0.3">
      <c r="A27" s="63"/>
      <c r="B27" s="65"/>
      <c r="C27" s="10" t="s">
        <v>38</v>
      </c>
      <c r="D27" s="11" t="s">
        <v>16</v>
      </c>
      <c r="E27" s="12">
        <v>916484</v>
      </c>
      <c r="F27" s="23">
        <v>892.93230389999997</v>
      </c>
      <c r="G27" s="23">
        <v>53.481819999999999</v>
      </c>
      <c r="H27" s="36">
        <v>5.9894596450829528E-2</v>
      </c>
      <c r="I27" s="23">
        <v>946.41412389999994</v>
      </c>
      <c r="J27" s="13">
        <f t="shared" si="0"/>
        <v>36.518180000000001</v>
      </c>
      <c r="K27" s="40">
        <f t="shared" si="1"/>
        <v>3.8585835817321959E-2</v>
      </c>
      <c r="L27" s="13">
        <f t="shared" si="2"/>
        <v>982.93230389999997</v>
      </c>
      <c r="M27" s="44">
        <f t="shared" si="3"/>
        <v>90</v>
      </c>
      <c r="N27" s="45">
        <f t="shared" si="4"/>
        <v>0.10079151533314798</v>
      </c>
      <c r="O27" s="30">
        <v>1725.22</v>
      </c>
      <c r="P27" s="23">
        <f t="shared" si="5"/>
        <v>1815.22</v>
      </c>
    </row>
    <row r="28" spans="1:16" ht="15.75" thickBot="1" x14ac:dyDescent="0.3">
      <c r="A28" s="63"/>
      <c r="B28" s="66"/>
      <c r="C28" s="14" t="s">
        <v>39</v>
      </c>
      <c r="D28" s="15" t="s">
        <v>18</v>
      </c>
      <c r="E28" s="16">
        <v>916485</v>
      </c>
      <c r="F28" s="24">
        <v>924.11736689999998</v>
      </c>
      <c r="G28" s="24">
        <v>51.141210000000001</v>
      </c>
      <c r="H28" s="37">
        <v>5.5340600481901842E-2</v>
      </c>
      <c r="I28" s="24">
        <v>975.25857689999998</v>
      </c>
      <c r="J28" s="17">
        <f t="shared" si="0"/>
        <v>38.858789999999999</v>
      </c>
      <c r="K28" s="41">
        <f t="shared" si="1"/>
        <v>3.9844602160299135E-2</v>
      </c>
      <c r="L28" s="17">
        <f t="shared" si="2"/>
        <v>1014.1173669</v>
      </c>
      <c r="M28" s="46">
        <f t="shared" si="3"/>
        <v>90</v>
      </c>
      <c r="N28" s="47">
        <f t="shared" si="4"/>
        <v>9.7390226851714418E-2</v>
      </c>
      <c r="O28" s="31">
        <v>1763.49</v>
      </c>
      <c r="P28" s="24">
        <f t="shared" si="5"/>
        <v>1853.49</v>
      </c>
    </row>
    <row r="29" spans="1:16" x14ac:dyDescent="0.25">
      <c r="A29" s="63"/>
      <c r="B29" s="67" t="s">
        <v>40</v>
      </c>
      <c r="C29" s="18" t="s">
        <v>41</v>
      </c>
      <c r="D29" s="7" t="s">
        <v>18</v>
      </c>
      <c r="E29" s="8">
        <v>916468</v>
      </c>
      <c r="F29" s="25">
        <v>1591.29</v>
      </c>
      <c r="G29" s="25">
        <v>51.141210000000001</v>
      </c>
      <c r="H29" s="38">
        <v>3.2138208623192506E-2</v>
      </c>
      <c r="I29" s="25">
        <v>1642.43121</v>
      </c>
      <c r="J29" s="9">
        <f t="shared" si="0"/>
        <v>38.858789999999999</v>
      </c>
      <c r="K29" s="39">
        <f t="shared" si="1"/>
        <v>2.3659310516876988E-2</v>
      </c>
      <c r="L29" s="9">
        <f t="shared" si="2"/>
        <v>1681.29</v>
      </c>
      <c r="M29" s="42">
        <f t="shared" si="3"/>
        <v>90</v>
      </c>
      <c r="N29" s="48">
        <f t="shared" si="4"/>
        <v>5.655788699734178E-2</v>
      </c>
      <c r="O29" s="32">
        <v>1763.49</v>
      </c>
      <c r="P29" s="25">
        <f t="shared" si="5"/>
        <v>1853.49</v>
      </c>
    </row>
    <row r="30" spans="1:16" x14ac:dyDescent="0.25">
      <c r="A30" s="63"/>
      <c r="B30" s="68"/>
      <c r="C30" s="19" t="s">
        <v>42</v>
      </c>
      <c r="D30" s="11" t="s">
        <v>18</v>
      </c>
      <c r="E30" s="12">
        <v>916469</v>
      </c>
      <c r="F30" s="23">
        <v>1620</v>
      </c>
      <c r="G30" s="23">
        <v>51.141210000000001</v>
      </c>
      <c r="H30" s="36">
        <v>3.1568648148148151E-2</v>
      </c>
      <c r="I30" s="23">
        <v>1671.14121</v>
      </c>
      <c r="J30" s="13">
        <f t="shared" si="0"/>
        <v>38.858789999999999</v>
      </c>
      <c r="K30" s="40">
        <f t="shared" si="1"/>
        <v>2.3252846478485203E-2</v>
      </c>
      <c r="L30" s="13">
        <f t="shared" si="2"/>
        <v>1710</v>
      </c>
      <c r="M30" s="44">
        <f t="shared" si="3"/>
        <v>90</v>
      </c>
      <c r="N30" s="45">
        <f t="shared" si="4"/>
        <v>5.5555555555555552E-2</v>
      </c>
      <c r="O30" s="30">
        <v>1763.49</v>
      </c>
      <c r="P30" s="23">
        <f t="shared" si="5"/>
        <v>1853.49</v>
      </c>
    </row>
    <row r="31" spans="1:16" x14ac:dyDescent="0.25">
      <c r="A31" s="63"/>
      <c r="B31" s="68"/>
      <c r="C31" s="19" t="s">
        <v>43</v>
      </c>
      <c r="D31" s="11" t="s">
        <v>44</v>
      </c>
      <c r="E31" s="12">
        <v>916470</v>
      </c>
      <c r="F31" s="23">
        <v>1650</v>
      </c>
      <c r="G31" s="23">
        <v>48.738780000000006</v>
      </c>
      <c r="H31" s="36">
        <v>2.9538654545454488E-2</v>
      </c>
      <c r="I31" s="23">
        <v>1698.7387799999999</v>
      </c>
      <c r="J31" s="13">
        <f t="shared" si="0"/>
        <v>41.261219999999994</v>
      </c>
      <c r="K31" s="40">
        <f t="shared" si="1"/>
        <v>2.4289325990426849E-2</v>
      </c>
      <c r="L31" s="13">
        <f t="shared" si="2"/>
        <v>1740</v>
      </c>
      <c r="M31" s="44">
        <f t="shared" si="3"/>
        <v>90</v>
      </c>
      <c r="N31" s="45">
        <f t="shared" si="4"/>
        <v>5.4545454545454543E-2</v>
      </c>
      <c r="O31" s="30">
        <v>1805.14</v>
      </c>
      <c r="P31" s="23">
        <f t="shared" si="5"/>
        <v>1895.14</v>
      </c>
    </row>
    <row r="32" spans="1:16" x14ac:dyDescent="0.25">
      <c r="A32" s="63"/>
      <c r="B32" s="68"/>
      <c r="C32" s="19" t="s">
        <v>45</v>
      </c>
      <c r="D32" s="11" t="s">
        <v>44</v>
      </c>
      <c r="E32" s="12">
        <v>916471</v>
      </c>
      <c r="F32" s="23">
        <v>1680</v>
      </c>
      <c r="G32" s="23">
        <v>48.738780000000006</v>
      </c>
      <c r="H32" s="36">
        <v>2.9011178571428514E-2</v>
      </c>
      <c r="I32" s="23">
        <v>1728.7387799999999</v>
      </c>
      <c r="J32" s="13">
        <f t="shared" si="0"/>
        <v>41.261219999999994</v>
      </c>
      <c r="K32" s="40">
        <f t="shared" si="1"/>
        <v>2.3867816513030382E-2</v>
      </c>
      <c r="L32" s="13">
        <f t="shared" si="2"/>
        <v>1770</v>
      </c>
      <c r="M32" s="44">
        <f t="shared" si="3"/>
        <v>90</v>
      </c>
      <c r="N32" s="45">
        <f t="shared" si="4"/>
        <v>5.3571428571428568E-2</v>
      </c>
      <c r="O32" s="30">
        <v>1805.14</v>
      </c>
      <c r="P32" s="23">
        <f t="shared" si="5"/>
        <v>1895.14</v>
      </c>
    </row>
    <row r="33" spans="1:16" x14ac:dyDescent="0.25">
      <c r="A33" s="63"/>
      <c r="B33" s="68"/>
      <c r="C33" s="19" t="s">
        <v>46</v>
      </c>
      <c r="D33" s="11" t="s">
        <v>47</v>
      </c>
      <c r="E33" s="12">
        <v>916467</v>
      </c>
      <c r="F33" s="23">
        <v>1710</v>
      </c>
      <c r="G33" s="23">
        <v>46.169000000000004</v>
      </c>
      <c r="H33" s="36">
        <v>2.6999415204678419E-2</v>
      </c>
      <c r="I33" s="23">
        <v>1756.1690000000001</v>
      </c>
      <c r="J33" s="13">
        <f t="shared" si="0"/>
        <v>43.830999999999996</v>
      </c>
      <c r="K33" s="40">
        <f t="shared" si="1"/>
        <v>2.4958304126766841E-2</v>
      </c>
      <c r="L33" s="13">
        <f t="shared" si="2"/>
        <v>1800</v>
      </c>
      <c r="M33" s="44">
        <f t="shared" si="3"/>
        <v>90</v>
      </c>
      <c r="N33" s="45">
        <f t="shared" si="4"/>
        <v>5.2631578947368418E-2</v>
      </c>
      <c r="O33" s="30">
        <v>1846.76</v>
      </c>
      <c r="P33" s="23">
        <f t="shared" si="5"/>
        <v>1936.76</v>
      </c>
    </row>
    <row r="34" spans="1:16" x14ac:dyDescent="0.25">
      <c r="A34" s="63"/>
      <c r="B34" s="68"/>
      <c r="C34" s="10" t="s">
        <v>48</v>
      </c>
      <c r="D34" s="11" t="s">
        <v>49</v>
      </c>
      <c r="E34" s="12"/>
      <c r="F34" s="23">
        <v>1750</v>
      </c>
      <c r="G34" s="23">
        <v>47.663250000000005</v>
      </c>
      <c r="H34" s="36">
        <v>2.7236142857142893E-2</v>
      </c>
      <c r="I34" s="23">
        <v>1797.6632500000001</v>
      </c>
      <c r="J34" s="13">
        <f t="shared" si="0"/>
        <v>42.336749999999995</v>
      </c>
      <c r="K34" s="40">
        <f t="shared" si="1"/>
        <v>2.3550990431606137E-2</v>
      </c>
      <c r="L34" s="13">
        <f t="shared" si="2"/>
        <v>1840</v>
      </c>
      <c r="M34" s="44">
        <f t="shared" si="3"/>
        <v>90</v>
      </c>
      <c r="N34" s="45">
        <f t="shared" si="4"/>
        <v>5.1428571428571428E-2</v>
      </c>
      <c r="O34" s="30">
        <v>1906.53</v>
      </c>
      <c r="P34" s="23">
        <f t="shared" si="5"/>
        <v>1996.53</v>
      </c>
    </row>
    <row r="35" spans="1:16" ht="15.75" thickBot="1" x14ac:dyDescent="0.3">
      <c r="A35" s="64"/>
      <c r="B35" s="69"/>
      <c r="C35" s="14" t="s">
        <v>48</v>
      </c>
      <c r="D35" s="15" t="s">
        <v>50</v>
      </c>
      <c r="E35" s="16"/>
      <c r="F35" s="24">
        <v>1800</v>
      </c>
      <c r="G35" s="24">
        <v>53.366250000000008</v>
      </c>
      <c r="H35" s="37">
        <v>2.9647916666666687E-2</v>
      </c>
      <c r="I35" s="24">
        <v>1853.36625</v>
      </c>
      <c r="J35" s="17">
        <f t="shared" si="0"/>
        <v>36.633749999999992</v>
      </c>
      <c r="K35" s="41">
        <f t="shared" si="1"/>
        <v>1.9766060809621407E-2</v>
      </c>
      <c r="L35" s="17">
        <f t="shared" si="2"/>
        <v>1890</v>
      </c>
      <c r="M35" s="46">
        <f t="shared" si="3"/>
        <v>90</v>
      </c>
      <c r="N35" s="47">
        <f t="shared" si="4"/>
        <v>0.05</v>
      </c>
      <c r="O35" s="31">
        <v>2134.65</v>
      </c>
      <c r="P35" s="24">
        <f t="shared" si="5"/>
        <v>2224.65</v>
      </c>
    </row>
  </sheetData>
  <autoFilter ref="A4:I35" xr:uid="{786A6406-707C-4725-A0B7-D720AC78C06D}"/>
  <mergeCells count="9">
    <mergeCell ref="A2:N2"/>
    <mergeCell ref="D3:N3"/>
    <mergeCell ref="A3:C3"/>
    <mergeCell ref="A5:A35"/>
    <mergeCell ref="B5:B10"/>
    <mergeCell ref="B11:B16"/>
    <mergeCell ref="B17:B22"/>
    <mergeCell ref="B23:B28"/>
    <mergeCell ref="B29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Grilles</vt:lpstr>
      <vt:lpstr>Grilles!_FilterDatabase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CHERIF Nicolas</dc:creator>
  <cp:lastModifiedBy>Pascal BRIULET</cp:lastModifiedBy>
  <dcterms:created xsi:type="dcterms:W3CDTF">2022-04-08T15:14:34Z</dcterms:created>
  <dcterms:modified xsi:type="dcterms:W3CDTF">2022-10-27T05:42:51Z</dcterms:modified>
</cp:coreProperties>
</file>